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G10" i="1"/>
  <c r="F10" i="1"/>
  <c r="W9" i="1"/>
  <c r="AA9" i="1" s="1"/>
  <c r="V9" i="1"/>
  <c r="U9" i="1"/>
  <c r="O9" i="1"/>
  <c r="N9" i="1"/>
  <c r="N8" i="1" s="1"/>
  <c r="G9" i="1"/>
  <c r="G8" i="1" s="1"/>
  <c r="F9" i="1"/>
  <c r="W8" i="1"/>
  <c r="V8" i="1"/>
  <c r="U8" i="1"/>
  <c r="T8" i="1"/>
  <c r="S8" i="1"/>
  <c r="R8" i="1"/>
  <c r="O8" i="1"/>
  <c r="M8" i="1"/>
  <c r="L8" i="1"/>
  <c r="K8" i="1"/>
  <c r="J8" i="1"/>
  <c r="F8" i="1"/>
  <c r="E8" i="1"/>
  <c r="D8" i="1"/>
  <c r="C8" i="1"/>
  <c r="B8" i="1"/>
  <c r="AA8" i="1" l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<sst xmlns="http://schemas.openxmlformats.org/spreadsheetml/2006/main" count="48" uniqueCount="26">
  <si>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</si>
  <si>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</si>
  <si>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</si>
  <si>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</si>
  <si>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</si>
  <si>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</si>
  <si>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</si>
  <si>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</si>
  <si>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</si>
  <si>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</si>
  <si>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</si>
  <si>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</si>
  <si>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</si>
  <si>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</si>
  <si>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</si>
  <si>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</si>
  <si>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</si>
  <si>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</si>
  <si>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</si>
  <si>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</si>
  <si>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</si>
  <si>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</si>
  <si>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</si>
  <si>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</si>
  <si>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</si>
  <si>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>Pagos efectuados (en el último mes de referencia - junio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</si>
</sst>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85" zoomScaleNormal="85" workbookViewId="0">
      <selection activeCell="E15" sqref="E15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15.75" thickBo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</row>
    <row r="2" spans="1:27" ht="15.75" thickBot="1" x14ac:dyDescent="0.3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</row>
    <row r="3" spans="1:27" ht="15.75" thickBot="1" x14ac:dyDescent="0.3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</row>
    <row r="4" spans="1:27" ht="15.75" thickBot="1" x14ac:dyDescent="0.3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.75" thickBot="1" x14ac:dyDescent="0.3">
      <c r="A5" s="13" t="s">
        <v>3</v>
      </c>
      <c r="B5" s="11" t="s">
        <v>25</v>
      </c>
      <c r="C5" s="23"/>
      <c r="D5" s="23"/>
      <c r="E5" s="23"/>
      <c r="F5" s="23"/>
      <c r="G5" s="23"/>
      <c r="H5" s="23"/>
      <c r="I5" s="12"/>
      <c r="J5" s="11" t="s">
        <v>4</v>
      </c>
      <c r="K5" s="23"/>
      <c r="L5" s="23"/>
      <c r="M5" s="23"/>
      <c r="N5" s="23"/>
      <c r="O5" s="23"/>
      <c r="P5" s="23"/>
      <c r="Q5" s="12"/>
      <c r="R5" s="11" t="s">
        <v>5</v>
      </c>
      <c r="S5" s="23"/>
      <c r="T5" s="23"/>
      <c r="U5" s="23"/>
      <c r="V5" s="23"/>
      <c r="W5" s="12"/>
      <c r="X5" s="13" t="s">
        <v>6</v>
      </c>
      <c r="Y5" s="13" t="s">
        <v>7</v>
      </c>
      <c r="Z5" s="13" t="s">
        <v>8</v>
      </c>
      <c r="AA5" s="13" t="s">
        <v>9</v>
      </c>
    </row>
    <row r="6" spans="1:27" ht="85.5" customHeight="1" thickBot="1" x14ac:dyDescent="0.3">
      <c r="A6" s="14"/>
      <c r="B6" s="11" t="s">
        <v>10</v>
      </c>
      <c r="C6" s="12"/>
      <c r="D6" s="11" t="s">
        <v>11</v>
      </c>
      <c r="E6" s="12"/>
      <c r="F6" s="11" t="s">
        <v>12</v>
      </c>
      <c r="G6" s="12"/>
      <c r="H6" s="11" t="s">
        <v>13</v>
      </c>
      <c r="I6" s="12"/>
      <c r="J6" s="11" t="s">
        <v>10</v>
      </c>
      <c r="K6" s="12"/>
      <c r="L6" s="11" t="s">
        <v>11</v>
      </c>
      <c r="M6" s="12"/>
      <c r="N6" s="11" t="s">
        <v>12</v>
      </c>
      <c r="O6" s="12"/>
      <c r="P6" s="11" t="s">
        <v>13</v>
      </c>
      <c r="Q6" s="12"/>
      <c r="R6" s="11" t="s">
        <v>14</v>
      </c>
      <c r="S6" s="12"/>
      <c r="T6" s="11" t="s">
        <v>15</v>
      </c>
      <c r="U6" s="12"/>
      <c r="V6" s="11" t="s">
        <v>16</v>
      </c>
      <c r="W6" s="12"/>
      <c r="X6" s="14"/>
      <c r="Y6" s="14"/>
      <c r="Z6" s="14"/>
      <c r="AA6" s="14"/>
    </row>
    <row r="7" spans="1:27" ht="64.5" thickBot="1" x14ac:dyDescent="0.3">
      <c r="A7" s="15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17</v>
      </c>
      <c r="K7" s="1" t="s">
        <v>18</v>
      </c>
      <c r="L7" s="1" t="s">
        <v>17</v>
      </c>
      <c r="M7" s="1" t="s">
        <v>18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17</v>
      </c>
      <c r="S7" s="1" t="s">
        <v>18</v>
      </c>
      <c r="T7" s="1" t="s">
        <v>17</v>
      </c>
      <c r="U7" s="1" t="s">
        <v>18</v>
      </c>
      <c r="V7" s="1" t="s">
        <v>17</v>
      </c>
      <c r="W7" s="1" t="s">
        <v>21</v>
      </c>
      <c r="X7" s="15"/>
      <c r="Y7" s="15"/>
      <c r="Z7" s="15"/>
      <c r="AA7" s="15"/>
    </row>
    <row r="8" spans="1:27" ht="15.75" thickBot="1" x14ac:dyDescent="0.3">
      <c r="A8" s="2" t="s">
        <v>22</v>
      </c>
      <c r="B8" s="3">
        <f t="shared" ref="B8:G8" si="0">SUM(B9:B10)</f>
        <v>127</v>
      </c>
      <c r="C8" s="4">
        <f t="shared" si="0"/>
        <v>339.84</v>
      </c>
      <c r="D8" s="3">
        <f t="shared" si="0"/>
        <v>54</v>
      </c>
      <c r="E8" s="4">
        <f t="shared" si="0"/>
        <v>91.61</v>
      </c>
      <c r="F8" s="3">
        <f t="shared" si="0"/>
        <v>181</v>
      </c>
      <c r="G8" s="5">
        <f t="shared" si="0"/>
        <v>431.45</v>
      </c>
      <c r="H8" s="5"/>
      <c r="I8" s="5"/>
      <c r="J8" s="6">
        <f t="shared" ref="J8:O8" si="1">SUM(J9:J10)</f>
        <v>977</v>
      </c>
      <c r="K8" s="5">
        <f t="shared" si="1"/>
        <v>4254.96</v>
      </c>
      <c r="L8" s="6">
        <f t="shared" si="1"/>
        <v>768</v>
      </c>
      <c r="M8" s="5">
        <f t="shared" si="1"/>
        <v>3702.87</v>
      </c>
      <c r="N8" s="6">
        <f t="shared" si="1"/>
        <v>1745</v>
      </c>
      <c r="O8" s="5">
        <f t="shared" si="1"/>
        <v>7957.83</v>
      </c>
      <c r="P8" s="5"/>
      <c r="Q8" s="5"/>
      <c r="R8" s="6">
        <f t="shared" ref="R8:W8" si="2">SUM(R9:R10)</f>
        <v>238</v>
      </c>
      <c r="S8" s="5">
        <f t="shared" si="2"/>
        <v>1237.58</v>
      </c>
      <c r="T8" s="6">
        <f t="shared" si="2"/>
        <v>97</v>
      </c>
      <c r="U8" s="5">
        <f t="shared" si="2"/>
        <v>422.20000000000005</v>
      </c>
      <c r="V8" s="6">
        <f t="shared" si="2"/>
        <v>335</v>
      </c>
      <c r="W8" s="5">
        <f t="shared" si="2"/>
        <v>1659.78</v>
      </c>
      <c r="X8" s="7">
        <v>47.95</v>
      </c>
      <c r="Y8" s="7">
        <v>115.58</v>
      </c>
      <c r="Z8" s="7">
        <v>120.14</v>
      </c>
      <c r="AA8" s="7">
        <f>IF(W8+G8=0,"0",(W8*Z8+G8*X8)/(G8+W8))</f>
        <v>105.24619324512368</v>
      </c>
    </row>
    <row r="9" spans="1:27" ht="15.75" thickBot="1" x14ac:dyDescent="0.3">
      <c r="A9" s="8" t="s">
        <v>23</v>
      </c>
      <c r="B9" s="9">
        <v>122</v>
      </c>
      <c r="C9" s="7">
        <v>325.63</v>
      </c>
      <c r="D9" s="9">
        <v>53</v>
      </c>
      <c r="E9" s="7">
        <v>91.07</v>
      </c>
      <c r="F9" s="3">
        <f>B9+D9</f>
        <v>175</v>
      </c>
      <c r="G9" s="5">
        <f>C9+E9</f>
        <v>416.7</v>
      </c>
      <c r="H9" s="7"/>
      <c r="I9" s="7"/>
      <c r="J9" s="10">
        <v>959</v>
      </c>
      <c r="K9" s="7">
        <v>4215.45</v>
      </c>
      <c r="L9" s="9">
        <v>751</v>
      </c>
      <c r="M9" s="7">
        <v>3567.92</v>
      </c>
      <c r="N9" s="6">
        <f>J9+L9</f>
        <v>1710</v>
      </c>
      <c r="O9" s="5">
        <f>K9+M9</f>
        <v>7783.37</v>
      </c>
      <c r="P9" s="7"/>
      <c r="Q9" s="7"/>
      <c r="R9" s="9">
        <v>229</v>
      </c>
      <c r="S9" s="7">
        <v>1132.3499999999999</v>
      </c>
      <c r="T9" s="9">
        <v>91</v>
      </c>
      <c r="U9" s="7">
        <f>522.49-111.46</f>
        <v>411.03000000000003</v>
      </c>
      <c r="V9" s="3">
        <f>R9+T9</f>
        <v>320</v>
      </c>
      <c r="W9" s="5">
        <f>S9+U9</f>
        <v>1543.3799999999999</v>
      </c>
      <c r="X9" s="7">
        <v>48.07</v>
      </c>
      <c r="Y9" s="7">
        <v>116.47</v>
      </c>
      <c r="Z9" s="7">
        <v>127.24</v>
      </c>
      <c r="AA9" s="7">
        <f>IF(W9+G9=0,"0",(W9*Z9+G9*X9)/(G9+W9))</f>
        <v>110.40898340884046</v>
      </c>
    </row>
    <row r="10" spans="1:27" ht="15.75" thickBot="1" x14ac:dyDescent="0.3">
      <c r="A10" s="8" t="s">
        <v>24</v>
      </c>
      <c r="B10" s="9">
        <v>5</v>
      </c>
      <c r="C10" s="7">
        <v>14.21</v>
      </c>
      <c r="D10" s="9">
        <v>1</v>
      </c>
      <c r="E10" s="7">
        <v>0.54</v>
      </c>
      <c r="F10" s="3">
        <f>B10+D10</f>
        <v>6</v>
      </c>
      <c r="G10" s="5">
        <f>C10+E10</f>
        <v>14.75</v>
      </c>
      <c r="H10" s="7"/>
      <c r="I10" s="7"/>
      <c r="J10" s="9">
        <v>18</v>
      </c>
      <c r="K10" s="7">
        <v>39.51</v>
      </c>
      <c r="L10" s="9">
        <v>17</v>
      </c>
      <c r="M10" s="7">
        <v>134.94999999999999</v>
      </c>
      <c r="N10" s="6">
        <f>J10+L10</f>
        <v>35</v>
      </c>
      <c r="O10" s="5">
        <f>K10+M10</f>
        <v>174.45999999999998</v>
      </c>
      <c r="P10" s="7"/>
      <c r="Q10" s="7"/>
      <c r="R10" s="9">
        <v>9</v>
      </c>
      <c r="S10" s="7">
        <v>105.23</v>
      </c>
      <c r="T10" s="9">
        <v>6</v>
      </c>
      <c r="U10" s="7">
        <v>11.17</v>
      </c>
      <c r="V10" s="3">
        <f>R10+T10</f>
        <v>15</v>
      </c>
      <c r="W10" s="5">
        <f>S10+U10</f>
        <v>116.4</v>
      </c>
      <c r="X10" s="7">
        <v>44.64</v>
      </c>
      <c r="Y10" s="7">
        <v>75.959999999999994</v>
      </c>
      <c r="Z10" s="7">
        <v>19.12</v>
      </c>
      <c r="AA10" s="7">
        <f>IF(W10+G10=0,"0",(W10*Z10+G10*X10)/(G10+W10))</f>
        <v>21.990148684712164</v>
      </c>
    </row>
  </sheetData>
  <mergeCells count="23"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  <mergeCell ref="B6:C6"/>
    <mergeCell ref="D6:E6"/>
    <mergeCell ref="F6:G6"/>
    <mergeCell ref="H6:I6"/>
    <mergeCell ref="J6:K6"/>
    <mergeCell ref="R6:S6"/>
    <mergeCell ref="T6:U6"/>
    <mergeCell ref="V6:W6"/>
    <mergeCell ref="Z5:Z7"/>
    <mergeCell ref="AA5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2016-07-19T07:20:19Z</dcterms:modified>
</cp:coreProperties>
</file>