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6\MOROSIDAD\"/>
    </mc:Choice>
  </mc:AlternateContent>
  <bookViews>
    <workbookView xWindow="0" yWindow="0" windowWidth="19200" windowHeight="10770" xr2:uid="{FB18000C-928F-4ADF-B254-4EC70D78A75C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[2]D1!$C$6:$D$88</definedName>
    <definedName name="_g10">[2]D4!$B$5:$G$15</definedName>
    <definedName name="_g11">[2]D4a!$A$6:$K$35</definedName>
    <definedName name="_g12">[2]D4b!$B$6:$F$17</definedName>
    <definedName name="_g13">[2]D5!$B$6:$K$11</definedName>
    <definedName name="_g14">[2]D50!$B$5:$K$50</definedName>
    <definedName name="_g15">[2]D6!$A$7:$J$37</definedName>
    <definedName name="_g16">[2]D7!$A$6:$M$36</definedName>
    <definedName name="_g17">[2]D8!$B$5:$B$19</definedName>
    <definedName name="_g18">[2]D9!$A$5:$I$35</definedName>
    <definedName name="_g2">[2]D10!$A$6:$E$105</definedName>
    <definedName name="_g3">[2]D11!$A$6:$N$36</definedName>
    <definedName name="_g4">[2]D2!$C$6:$D$61</definedName>
    <definedName name="_g5">[2]D2!$C$62:$D$64</definedName>
    <definedName name="_g6">[2]D3!$A$6:$D$40</definedName>
    <definedName name="_g7">[2]D3!$A$41:$D$69</definedName>
    <definedName name="_g8">[2]D3!$A$70:$D$100</definedName>
    <definedName name="_g9">[2]D3!$A$101:$D$103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AA10" i="1" s="1"/>
  <c r="V10" i="1"/>
  <c r="V8" i="1" s="1"/>
  <c r="O10" i="1"/>
  <c r="N10" i="1"/>
  <c r="G10" i="1"/>
  <c r="F10" i="1"/>
  <c r="V9" i="1"/>
  <c r="U9" i="1"/>
  <c r="W9" i="1" s="1"/>
  <c r="O9" i="1"/>
  <c r="O8" i="1" s="1"/>
  <c r="N9" i="1"/>
  <c r="G9" i="1"/>
  <c r="F9" i="1"/>
  <c r="F8" i="1" s="1"/>
  <c r="U8" i="1"/>
  <c r="T8" i="1"/>
  <c r="S8" i="1"/>
  <c r="R8" i="1"/>
  <c r="N8" i="1"/>
  <c r="M8" i="1"/>
  <c r="L8" i="1"/>
  <c r="K8" i="1"/>
  <c r="J8" i="1"/>
  <c r="G8" i="1"/>
  <c r="E8" i="1"/>
  <c r="D8" i="1"/>
  <c r="C8" i="1"/>
  <c r="B8" i="1"/>
  <c r="W8" i="1" l="1"/>
  <c r="AA8" i="1" s="1"/>
  <c r="AA9" i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<sst xmlns="http://schemas.openxmlformats.org/spreadsheetml/2006/main" count="48" uniqueCount="26">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</sst>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es_jos\Desktop\GRP\TMC\MPRIMARIO\Importes%20autorizados%20y%20emiti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1B5B-ED06-44D9-9A8A-9DB0232C2A9F}">
  <dimension ref="A1:AA10"/>
  <sheetViews>
    <sheetView tabSelected="1" workbookViewId="0">
      <selection activeCell="U9" sqref="U9"/>
    </sheetView>
  </sheetViews>
  <sheetFormatPr baseColWidth="10" defaultRowHeight="15" x14ac:dyDescent="0.25"/>
  <cols>
    <col min="1" max="1" width="38.140625" bestFit="1" customWidth="1"/>
    <col min="2" max="27" width="19" bestFit="1" customWidth="1"/>
    <col min="257" max="257" width="38.140625" bestFit="1" customWidth="1"/>
    <col min="258" max="283" width="19" bestFit="1" customWidth="1"/>
    <col min="513" max="513" width="38.140625" bestFit="1" customWidth="1"/>
    <col min="514" max="539" width="19" bestFit="1" customWidth="1"/>
    <col min="769" max="769" width="38.140625" bestFit="1" customWidth="1"/>
    <col min="770" max="795" width="19" bestFit="1" customWidth="1"/>
    <col min="1025" max="1025" width="38.140625" bestFit="1" customWidth="1"/>
    <col min="1026" max="1051" width="19" bestFit="1" customWidth="1"/>
    <col min="1281" max="1281" width="38.140625" bestFit="1" customWidth="1"/>
    <col min="1282" max="1307" width="19" bestFit="1" customWidth="1"/>
    <col min="1537" max="1537" width="38.140625" bestFit="1" customWidth="1"/>
    <col min="1538" max="1563" width="19" bestFit="1" customWidth="1"/>
    <col min="1793" max="1793" width="38.140625" bestFit="1" customWidth="1"/>
    <col min="1794" max="1819" width="19" bestFit="1" customWidth="1"/>
    <col min="2049" max="2049" width="38.140625" bestFit="1" customWidth="1"/>
    <col min="2050" max="2075" width="19" bestFit="1" customWidth="1"/>
    <col min="2305" max="2305" width="38.140625" bestFit="1" customWidth="1"/>
    <col min="2306" max="2331" width="19" bestFit="1" customWidth="1"/>
    <col min="2561" max="2561" width="38.140625" bestFit="1" customWidth="1"/>
    <col min="2562" max="2587" width="19" bestFit="1" customWidth="1"/>
    <col min="2817" max="2817" width="38.140625" bestFit="1" customWidth="1"/>
    <col min="2818" max="2843" width="19" bestFit="1" customWidth="1"/>
    <col min="3073" max="3073" width="38.140625" bestFit="1" customWidth="1"/>
    <col min="3074" max="3099" width="19" bestFit="1" customWidth="1"/>
    <col min="3329" max="3329" width="38.140625" bestFit="1" customWidth="1"/>
    <col min="3330" max="3355" width="19" bestFit="1" customWidth="1"/>
    <col min="3585" max="3585" width="38.140625" bestFit="1" customWidth="1"/>
    <col min="3586" max="3611" width="19" bestFit="1" customWidth="1"/>
    <col min="3841" max="3841" width="38.140625" bestFit="1" customWidth="1"/>
    <col min="3842" max="3867" width="19" bestFit="1" customWidth="1"/>
    <col min="4097" max="4097" width="38.140625" bestFit="1" customWidth="1"/>
    <col min="4098" max="4123" width="19" bestFit="1" customWidth="1"/>
    <col min="4353" max="4353" width="38.140625" bestFit="1" customWidth="1"/>
    <col min="4354" max="4379" width="19" bestFit="1" customWidth="1"/>
    <col min="4609" max="4609" width="38.140625" bestFit="1" customWidth="1"/>
    <col min="4610" max="4635" width="19" bestFit="1" customWidth="1"/>
    <col min="4865" max="4865" width="38.140625" bestFit="1" customWidth="1"/>
    <col min="4866" max="4891" width="19" bestFit="1" customWidth="1"/>
    <col min="5121" max="5121" width="38.140625" bestFit="1" customWidth="1"/>
    <col min="5122" max="5147" width="19" bestFit="1" customWidth="1"/>
    <col min="5377" max="5377" width="38.140625" bestFit="1" customWidth="1"/>
    <col min="5378" max="5403" width="19" bestFit="1" customWidth="1"/>
    <col min="5633" max="5633" width="38.140625" bestFit="1" customWidth="1"/>
    <col min="5634" max="5659" width="19" bestFit="1" customWidth="1"/>
    <col min="5889" max="5889" width="38.140625" bestFit="1" customWidth="1"/>
    <col min="5890" max="5915" width="19" bestFit="1" customWidth="1"/>
    <col min="6145" max="6145" width="38.140625" bestFit="1" customWidth="1"/>
    <col min="6146" max="6171" width="19" bestFit="1" customWidth="1"/>
    <col min="6401" max="6401" width="38.140625" bestFit="1" customWidth="1"/>
    <col min="6402" max="6427" width="19" bestFit="1" customWidth="1"/>
    <col min="6657" max="6657" width="38.140625" bestFit="1" customWidth="1"/>
    <col min="6658" max="6683" width="19" bestFit="1" customWidth="1"/>
    <col min="6913" max="6913" width="38.140625" bestFit="1" customWidth="1"/>
    <col min="6914" max="6939" width="19" bestFit="1" customWidth="1"/>
    <col min="7169" max="7169" width="38.140625" bestFit="1" customWidth="1"/>
    <col min="7170" max="7195" width="19" bestFit="1" customWidth="1"/>
    <col min="7425" max="7425" width="38.140625" bestFit="1" customWidth="1"/>
    <col min="7426" max="7451" width="19" bestFit="1" customWidth="1"/>
    <col min="7681" max="7681" width="38.140625" bestFit="1" customWidth="1"/>
    <col min="7682" max="7707" width="19" bestFit="1" customWidth="1"/>
    <col min="7937" max="7937" width="38.140625" bestFit="1" customWidth="1"/>
    <col min="7938" max="7963" width="19" bestFit="1" customWidth="1"/>
    <col min="8193" max="8193" width="38.140625" bestFit="1" customWidth="1"/>
    <col min="8194" max="8219" width="19" bestFit="1" customWidth="1"/>
    <col min="8449" max="8449" width="38.140625" bestFit="1" customWidth="1"/>
    <col min="8450" max="8475" width="19" bestFit="1" customWidth="1"/>
    <col min="8705" max="8705" width="38.140625" bestFit="1" customWidth="1"/>
    <col min="8706" max="8731" width="19" bestFit="1" customWidth="1"/>
    <col min="8961" max="8961" width="38.140625" bestFit="1" customWidth="1"/>
    <col min="8962" max="8987" width="19" bestFit="1" customWidth="1"/>
    <col min="9217" max="9217" width="38.140625" bestFit="1" customWidth="1"/>
    <col min="9218" max="9243" width="19" bestFit="1" customWidth="1"/>
    <col min="9473" max="9473" width="38.140625" bestFit="1" customWidth="1"/>
    <col min="9474" max="9499" width="19" bestFit="1" customWidth="1"/>
    <col min="9729" max="9729" width="38.140625" bestFit="1" customWidth="1"/>
    <col min="9730" max="9755" width="19" bestFit="1" customWidth="1"/>
    <col min="9985" max="9985" width="38.140625" bestFit="1" customWidth="1"/>
    <col min="9986" max="10011" width="19" bestFit="1" customWidth="1"/>
    <col min="10241" max="10241" width="38.140625" bestFit="1" customWidth="1"/>
    <col min="10242" max="10267" width="19" bestFit="1" customWidth="1"/>
    <col min="10497" max="10497" width="38.140625" bestFit="1" customWidth="1"/>
    <col min="10498" max="10523" width="19" bestFit="1" customWidth="1"/>
    <col min="10753" max="10753" width="38.140625" bestFit="1" customWidth="1"/>
    <col min="10754" max="10779" width="19" bestFit="1" customWidth="1"/>
    <col min="11009" max="11009" width="38.140625" bestFit="1" customWidth="1"/>
    <col min="11010" max="11035" width="19" bestFit="1" customWidth="1"/>
    <col min="11265" max="11265" width="38.140625" bestFit="1" customWidth="1"/>
    <col min="11266" max="11291" width="19" bestFit="1" customWidth="1"/>
    <col min="11521" max="11521" width="38.140625" bestFit="1" customWidth="1"/>
    <col min="11522" max="11547" width="19" bestFit="1" customWidth="1"/>
    <col min="11777" max="11777" width="38.140625" bestFit="1" customWidth="1"/>
    <col min="11778" max="11803" width="19" bestFit="1" customWidth="1"/>
    <col min="12033" max="12033" width="38.140625" bestFit="1" customWidth="1"/>
    <col min="12034" max="12059" width="19" bestFit="1" customWidth="1"/>
    <col min="12289" max="12289" width="38.140625" bestFit="1" customWidth="1"/>
    <col min="12290" max="12315" width="19" bestFit="1" customWidth="1"/>
    <col min="12545" max="12545" width="38.140625" bestFit="1" customWidth="1"/>
    <col min="12546" max="12571" width="19" bestFit="1" customWidth="1"/>
    <col min="12801" max="12801" width="38.140625" bestFit="1" customWidth="1"/>
    <col min="12802" max="12827" width="19" bestFit="1" customWidth="1"/>
    <col min="13057" max="13057" width="38.140625" bestFit="1" customWidth="1"/>
    <col min="13058" max="13083" width="19" bestFit="1" customWidth="1"/>
    <col min="13313" max="13313" width="38.140625" bestFit="1" customWidth="1"/>
    <col min="13314" max="13339" width="19" bestFit="1" customWidth="1"/>
    <col min="13569" max="13569" width="38.140625" bestFit="1" customWidth="1"/>
    <col min="13570" max="13595" width="19" bestFit="1" customWidth="1"/>
    <col min="13825" max="13825" width="38.140625" bestFit="1" customWidth="1"/>
    <col min="13826" max="13851" width="19" bestFit="1" customWidth="1"/>
    <col min="14081" max="14081" width="38.140625" bestFit="1" customWidth="1"/>
    <col min="14082" max="14107" width="19" bestFit="1" customWidth="1"/>
    <col min="14337" max="14337" width="38.140625" bestFit="1" customWidth="1"/>
    <col min="14338" max="14363" width="19" bestFit="1" customWidth="1"/>
    <col min="14593" max="14593" width="38.140625" bestFit="1" customWidth="1"/>
    <col min="14594" max="14619" width="19" bestFit="1" customWidth="1"/>
    <col min="14849" max="14849" width="38.140625" bestFit="1" customWidth="1"/>
    <col min="14850" max="14875" width="19" bestFit="1" customWidth="1"/>
    <col min="15105" max="15105" width="38.140625" bestFit="1" customWidth="1"/>
    <col min="15106" max="15131" width="19" bestFit="1" customWidth="1"/>
    <col min="15361" max="15361" width="38.140625" bestFit="1" customWidth="1"/>
    <col min="15362" max="15387" width="19" bestFit="1" customWidth="1"/>
    <col min="15617" max="15617" width="38.140625" bestFit="1" customWidth="1"/>
    <col min="15618" max="15643" width="19" bestFit="1" customWidth="1"/>
    <col min="15873" max="15873" width="38.140625" bestFit="1" customWidth="1"/>
    <col min="15874" max="15899" width="19" bestFit="1" customWidth="1"/>
    <col min="16129" max="16129" width="38.140625" bestFit="1" customWidth="1"/>
    <col min="16130" max="16155" width="19" bestFit="1" customWidth="1"/>
  </cols>
  <sheetData>
    <row r="1" spans="1:27" ht="39.95000000000000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20.100000000000001" customHeight="1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20.100000000000001" customHeight="1" thickBot="1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</row>
    <row r="4" spans="1:27" ht="20.100000000000001" customHeight="1" thickBot="1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thickBot="1" x14ac:dyDescent="0.3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1"/>
      <c r="J5" s="9" t="s">
        <v>5</v>
      </c>
      <c r="K5" s="10"/>
      <c r="L5" s="10"/>
      <c r="M5" s="10"/>
      <c r="N5" s="10"/>
      <c r="O5" s="10"/>
      <c r="P5" s="10"/>
      <c r="Q5" s="11"/>
      <c r="R5" s="9" t="s">
        <v>6</v>
      </c>
      <c r="S5" s="10"/>
      <c r="T5" s="10"/>
      <c r="U5" s="10"/>
      <c r="V5" s="10"/>
      <c r="W5" s="11"/>
      <c r="X5" s="8" t="s">
        <v>7</v>
      </c>
      <c r="Y5" s="8" t="s">
        <v>8</v>
      </c>
      <c r="Z5" s="8" t="s">
        <v>9</v>
      </c>
      <c r="AA5" s="8" t="s">
        <v>10</v>
      </c>
    </row>
    <row r="6" spans="1:27" ht="87" customHeight="1" thickBot="1" x14ac:dyDescent="0.3">
      <c r="A6" s="12"/>
      <c r="B6" s="9" t="s">
        <v>11</v>
      </c>
      <c r="C6" s="11"/>
      <c r="D6" s="9" t="s">
        <v>12</v>
      </c>
      <c r="E6" s="11"/>
      <c r="F6" s="9" t="s">
        <v>13</v>
      </c>
      <c r="G6" s="11"/>
      <c r="H6" s="9" t="s">
        <v>14</v>
      </c>
      <c r="I6" s="11"/>
      <c r="J6" s="9" t="s">
        <v>11</v>
      </c>
      <c r="K6" s="11"/>
      <c r="L6" s="9" t="s">
        <v>12</v>
      </c>
      <c r="M6" s="11"/>
      <c r="N6" s="9" t="s">
        <v>13</v>
      </c>
      <c r="O6" s="11"/>
      <c r="P6" s="9" t="s">
        <v>14</v>
      </c>
      <c r="Q6" s="11"/>
      <c r="R6" s="9" t="s">
        <v>15</v>
      </c>
      <c r="S6" s="11"/>
      <c r="T6" s="9" t="s">
        <v>16</v>
      </c>
      <c r="U6" s="11"/>
      <c r="V6" s="9" t="s">
        <v>17</v>
      </c>
      <c r="W6" s="11"/>
      <c r="X6" s="12"/>
      <c r="Y6" s="12"/>
      <c r="Z6" s="12"/>
      <c r="AA6" s="12"/>
    </row>
    <row r="7" spans="1:27" ht="64.5" thickBot="1" x14ac:dyDescent="0.3">
      <c r="A7" s="13"/>
      <c r="B7" s="14" t="s">
        <v>18</v>
      </c>
      <c r="C7" s="14" t="s">
        <v>19</v>
      </c>
      <c r="D7" s="14" t="s">
        <v>18</v>
      </c>
      <c r="E7" s="14" t="s">
        <v>19</v>
      </c>
      <c r="F7" s="14" t="s">
        <v>18</v>
      </c>
      <c r="G7" s="14" t="s">
        <v>19</v>
      </c>
      <c r="H7" s="14" t="s">
        <v>20</v>
      </c>
      <c r="I7" s="14" t="s">
        <v>21</v>
      </c>
      <c r="J7" s="14" t="s">
        <v>18</v>
      </c>
      <c r="K7" s="14" t="s">
        <v>19</v>
      </c>
      <c r="L7" s="14" t="s">
        <v>18</v>
      </c>
      <c r="M7" s="14" t="s">
        <v>19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18</v>
      </c>
      <c r="S7" s="14" t="s">
        <v>19</v>
      </c>
      <c r="T7" s="14" t="s">
        <v>18</v>
      </c>
      <c r="U7" s="14" t="s">
        <v>19</v>
      </c>
      <c r="V7" s="14" t="s">
        <v>18</v>
      </c>
      <c r="W7" s="14" t="s">
        <v>22</v>
      </c>
      <c r="X7" s="13"/>
      <c r="Y7" s="13"/>
      <c r="Z7" s="13"/>
      <c r="AA7" s="13"/>
    </row>
    <row r="8" spans="1:27" ht="15.75" thickBot="1" x14ac:dyDescent="0.3">
      <c r="A8" s="15" t="s">
        <v>23</v>
      </c>
      <c r="B8" s="16">
        <f t="shared" ref="B8:G8" si="0">SUM(B9:B10)</f>
        <v>93</v>
      </c>
      <c r="C8" s="17">
        <f t="shared" si="0"/>
        <v>334.34000000000003</v>
      </c>
      <c r="D8" s="16">
        <f t="shared" si="0"/>
        <v>94</v>
      </c>
      <c r="E8" s="17">
        <f t="shared" si="0"/>
        <v>390.04</v>
      </c>
      <c r="F8" s="16">
        <f t="shared" si="0"/>
        <v>187</v>
      </c>
      <c r="G8" s="18">
        <f t="shared" si="0"/>
        <v>724.38</v>
      </c>
      <c r="H8" s="18"/>
      <c r="I8" s="18"/>
      <c r="J8" s="19">
        <f t="shared" ref="J8:O8" si="1">SUM(J9:J10)</f>
        <v>1070</v>
      </c>
      <c r="K8" s="18">
        <f t="shared" si="1"/>
        <v>4831.58</v>
      </c>
      <c r="L8" s="19">
        <f t="shared" si="1"/>
        <v>718</v>
      </c>
      <c r="M8" s="18">
        <f t="shared" si="1"/>
        <v>3617.52</v>
      </c>
      <c r="N8" s="19">
        <f t="shared" si="1"/>
        <v>1788</v>
      </c>
      <c r="O8" s="18">
        <f t="shared" si="1"/>
        <v>8449.1</v>
      </c>
      <c r="P8" s="18"/>
      <c r="Q8" s="18"/>
      <c r="R8" s="19">
        <f t="shared" ref="R8:W8" si="2">SUM(R9:R10)</f>
        <v>423</v>
      </c>
      <c r="S8" s="18">
        <f t="shared" si="2"/>
        <v>914.94999999999993</v>
      </c>
      <c r="T8" s="19">
        <f t="shared" si="2"/>
        <v>141</v>
      </c>
      <c r="U8" s="18">
        <f t="shared" si="2"/>
        <v>379.78000000000003</v>
      </c>
      <c r="V8" s="19">
        <f t="shared" si="2"/>
        <v>564</v>
      </c>
      <c r="W8" s="18">
        <f t="shared" si="2"/>
        <v>1294.73</v>
      </c>
      <c r="X8" s="20">
        <v>78.61</v>
      </c>
      <c r="Y8" s="20">
        <v>108.42</v>
      </c>
      <c r="Z8" s="20">
        <v>145.05000000000001</v>
      </c>
      <c r="AA8" s="20">
        <f>IF(W8+G8=0,"0",(W8*Z8+G8*X8)/(G8+W8))</f>
        <v>121.21385080555294</v>
      </c>
    </row>
    <row r="9" spans="1:27" ht="15.75" thickBot="1" x14ac:dyDescent="0.3">
      <c r="A9" s="21" t="s">
        <v>24</v>
      </c>
      <c r="B9" s="22">
        <v>91</v>
      </c>
      <c r="C9" s="20">
        <v>323.8</v>
      </c>
      <c r="D9" s="22">
        <v>90</v>
      </c>
      <c r="E9" s="20">
        <v>363.74</v>
      </c>
      <c r="F9" s="16">
        <f>B9+D9</f>
        <v>181</v>
      </c>
      <c r="G9" s="18">
        <f>C9+E9</f>
        <v>687.54</v>
      </c>
      <c r="H9" s="20"/>
      <c r="I9" s="20"/>
      <c r="J9" s="23">
        <v>1053</v>
      </c>
      <c r="K9" s="20">
        <v>4798.51</v>
      </c>
      <c r="L9" s="22">
        <v>702</v>
      </c>
      <c r="M9" s="20">
        <v>3483.11</v>
      </c>
      <c r="N9" s="19">
        <f>J9+L9</f>
        <v>1755</v>
      </c>
      <c r="O9" s="18">
        <f>K9+M9</f>
        <v>8281.6200000000008</v>
      </c>
      <c r="P9" s="20"/>
      <c r="Q9" s="20"/>
      <c r="R9" s="22">
        <v>415</v>
      </c>
      <c r="S9" s="20">
        <v>875.29</v>
      </c>
      <c r="T9" s="22">
        <v>132</v>
      </c>
      <c r="U9" s="20">
        <f>455.68-112.34</f>
        <v>343.34000000000003</v>
      </c>
      <c r="V9" s="16">
        <f>R9+T9</f>
        <v>547</v>
      </c>
      <c r="W9" s="18">
        <f>S9+U9</f>
        <v>1218.6300000000001</v>
      </c>
      <c r="X9" s="20">
        <v>77.94</v>
      </c>
      <c r="Y9" s="20">
        <v>109.08</v>
      </c>
      <c r="Z9" s="20">
        <v>149.99</v>
      </c>
      <c r="AA9" s="20">
        <f>IF(W9+G9=0,"0",(W9*Z9+G9*X9)/(G9+W9))</f>
        <v>124.00215159193567</v>
      </c>
    </row>
    <row r="10" spans="1:27" ht="15.75" thickBot="1" x14ac:dyDescent="0.3">
      <c r="A10" s="21" t="s">
        <v>25</v>
      </c>
      <c r="B10" s="22">
        <v>2</v>
      </c>
      <c r="C10" s="20">
        <v>10.54</v>
      </c>
      <c r="D10" s="22">
        <v>4</v>
      </c>
      <c r="E10" s="20">
        <v>26.3</v>
      </c>
      <c r="F10" s="16">
        <f>B10+D10</f>
        <v>6</v>
      </c>
      <c r="G10" s="18">
        <f>C10+E10</f>
        <v>36.840000000000003</v>
      </c>
      <c r="H10" s="20"/>
      <c r="I10" s="20"/>
      <c r="J10" s="22">
        <v>17</v>
      </c>
      <c r="K10" s="20">
        <v>33.07</v>
      </c>
      <c r="L10" s="22">
        <v>16</v>
      </c>
      <c r="M10" s="20">
        <v>134.41</v>
      </c>
      <c r="N10" s="19">
        <f>J10+L10</f>
        <v>33</v>
      </c>
      <c r="O10" s="18">
        <f>K10+M10</f>
        <v>167.48</v>
      </c>
      <c r="P10" s="20"/>
      <c r="Q10" s="20"/>
      <c r="R10" s="22">
        <v>8</v>
      </c>
      <c r="S10" s="20">
        <v>39.659999999999997</v>
      </c>
      <c r="T10" s="22">
        <v>9</v>
      </c>
      <c r="U10" s="20">
        <v>36.44</v>
      </c>
      <c r="V10" s="16">
        <f>R10+T10</f>
        <v>17</v>
      </c>
      <c r="W10" s="18">
        <f>S10+U10</f>
        <v>76.099999999999994</v>
      </c>
      <c r="X10" s="20">
        <v>91.07</v>
      </c>
      <c r="Y10" s="20">
        <v>76.040000000000006</v>
      </c>
      <c r="Z10" s="20">
        <v>58.64</v>
      </c>
      <c r="AA10" s="20">
        <f>IF(W10+G10=0,"0",(W10*Z10+G10*X10)/(G10+W10))</f>
        <v>69.218370816362679</v>
      </c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2017-12-04T09:20:49Z</dcterms:created>
  <dcterms:modified xsi:type="dcterms:W3CDTF">2017-12-04T09:21:20Z</dcterms:modified>
</cp:coreProperties>
</file>