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alaudc01\DEPARTAMENTAL_LESARTS\Area Economico Financiera\PORTAL DE TRANSPARENCIA\2022_PORTAL TRANSPARENCIA\Morosidad_PT_2022\"/>
    </mc:Choice>
  </mc:AlternateContent>
  <xr:revisionPtr revIDLastSave="0" documentId="13_ncr:1_{BD4BCEE4-7A26-46CA-9E6C-15E43FD0BDF4}" xr6:coauthVersionLast="47" xr6:coauthVersionMax="47" xr10:uidLastSave="{00000000-0000-0000-0000-000000000000}"/>
  <bookViews>
    <workbookView xWindow="-120" yWindow="-120" windowWidth="29040" windowHeight="15720" xr2:uid="{6247A0F9-E61B-48B0-83B3-CACD3DD33023}"/>
  </bookViews>
  <sheets>
    <sheet name="G70a" sheetId="1" r:id="rId1"/>
  </sheets>
  <externalReferences>
    <externalReference r:id="rId2"/>
    <externalReference r:id="rId3"/>
    <externalReference r:id="rId4"/>
    <externalReference r:id="rId5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K9" i="1"/>
  <c r="C10" i="1"/>
  <c r="C9" i="1"/>
  <c r="M9" i="1" l="1"/>
  <c r="M8" i="1" l="1"/>
  <c r="O9" i="1" l="1"/>
  <c r="N9" i="1"/>
  <c r="B8" i="1" l="1"/>
  <c r="F10" i="1" l="1"/>
  <c r="G10" i="1"/>
  <c r="C8" i="1"/>
  <c r="O10" i="1" l="1"/>
  <c r="E8" i="1"/>
  <c r="D8" i="1"/>
  <c r="G9" i="1"/>
  <c r="G8" i="1" s="1"/>
  <c r="F9" i="1"/>
  <c r="F8" i="1" s="1"/>
  <c r="J8" i="1"/>
  <c r="N10" i="1"/>
  <c r="L8" i="1"/>
  <c r="R10" i="1" l="1"/>
  <c r="O8" i="1"/>
  <c r="R9" i="1"/>
  <c r="N8" i="1"/>
  <c r="K8" i="1"/>
  <c r="R8" i="1" l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<sst xmlns="http://schemas.openxmlformats.org/spreadsheetml/2006/main" count="60" uniqueCount="32">
  <si>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</si>
  <si>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</si>
  <si>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</si>
  <si>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</si>
  <si>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</si>
  <si>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</si>
  <si>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</si>
  <si>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</si>
  <si>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</si>
  <si>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</si>
  <si>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</si>
  <si>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</si>
  <si>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</si>
  <si>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</si>
  <si>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</si>
  <si>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</si>
  <si>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</si>
  <si>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</si>
  <si>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</si>
  <si>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</si>
  <si>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</si>
  <si>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</si>
  <si>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</si>
  <si>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</si>
  <si>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</si>
  <si>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</si>
  <si>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</si>
  <si>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Ene'23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</si>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</sst>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2" fontId="2" fillId="4" borderId="11" xfId="0" applyNumberFormat="1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Alignment="1" applyProtection="1">
      <alignment wrapText="1"/>
      <protection locked="0"/>
    </xf>
    <xf numFmtId="1" fontId="3" fillId="0" borderId="11" xfId="0" applyNumberFormat="1" applyFont="1" applyBorder="1" applyAlignment="1" applyProtection="1">
      <alignment wrapText="1"/>
      <protection locked="0"/>
    </xf>
    <xf numFmtId="1" fontId="3" fillId="0" borderId="11" xfId="0" applyNumberFormat="1" applyFont="1" applyBorder="1" applyProtection="1"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3F9AF32-43D7-4E9F-8728-CCF204FA0F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ea%20Economico%20Financiera\CONTABILIDAD\2022\Cuestionarios%20Intervenci&#243;n%202022\Intervenci&#243;n%20PMP_2022\SEPTIEMBRE%202022\DETALLE%20PAGOS%20PMP_09_2022.X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ea%20Economico%20Financiera\CONTABILIDAD\2022\Cuestionarios%20Intervenci&#243;n%202022\Intervenci&#243;n%20PMP_2022\SEPTIEMBRE%202022\PA_410_523_PMP_09_2022.XL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ea%20Economico%20Financiera\CONTABILIDAD\2022\Cuestionarios%20Intervenci&#243;n%202022\Intervenci&#243;n%20PMP_2022\JUNIO%202022\410_523_PA_PMP_06_2022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PAGOS PMP_09_2022"/>
      <sheetName val="TRATADO"/>
      <sheetName val="41000"/>
      <sheetName val="5230"/>
      <sheetName val="RESUMEN"/>
    </sheetNames>
    <sheetDataSet>
      <sheetData sheetId="0"/>
      <sheetData sheetId="1"/>
      <sheetData sheetId="2"/>
      <sheetData sheetId="3"/>
      <sheetData sheetId="4">
        <row r="2">
          <cell r="F2">
            <v>1722335.74</v>
          </cell>
        </row>
        <row r="5">
          <cell r="F5">
            <v>18531.23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_410_523_PMP_09_2022"/>
      <sheetName val="ANT 2012 SIN CAC"/>
      <sheetName val="PA WE"/>
      <sheetName val="RE RG RW"/>
      <sheetName val="IBI DEUDA COM"/>
      <sheetName val="41000"/>
      <sheetName val="52300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>
            <v>773541.82</v>
          </cell>
        </row>
        <row r="5">
          <cell r="F5">
            <v>445.45</v>
          </cell>
        </row>
        <row r="6">
          <cell r="F6">
            <v>121000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_523_PA_PMP_06_2022"/>
      <sheetName val="ANT 2012 SIN CAC"/>
      <sheetName val="PA WE"/>
      <sheetName val="RE RG RW KA"/>
      <sheetName val="IBI DEUDA COM"/>
      <sheetName val="4100"/>
      <sheetName val="5230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F3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74C80-AEF8-4F61-8B6C-F61E6F4BA6C3}">
  <dimension ref="A1:S16"/>
  <sheetViews>
    <sheetView tabSelected="1" topLeftCell="A5" workbookViewId="0">
      <selection activeCell="D20" sqref="D20"/>
    </sheetView>
  </sheetViews>
  <sheetFormatPr baseColWidth="10" defaultColWidth="9.14062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</row>
    <row r="2" spans="1:19" s="1" customFormat="1" ht="19.5" customHeight="1" thickBo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1:19" s="1" customFormat="1" ht="19.5" customHeight="1" thickBot="1" x14ac:dyDescent="0.3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9.5" customHeight="1" thickBot="1" x14ac:dyDescent="0.3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60" customHeight="1" thickBot="1" x14ac:dyDescent="0.3">
      <c r="A5" s="35" t="s">
        <v>2</v>
      </c>
      <c r="B5" s="24" t="s">
        <v>3</v>
      </c>
      <c r="C5" s="38"/>
      <c r="D5" s="38"/>
      <c r="E5" s="38"/>
      <c r="F5" s="38"/>
      <c r="G5" s="38"/>
      <c r="H5" s="38"/>
      <c r="I5" s="25"/>
      <c r="J5" s="24" t="s">
        <v>4</v>
      </c>
      <c r="K5" s="38"/>
      <c r="L5" s="38"/>
      <c r="M5" s="38"/>
      <c r="N5" s="38"/>
      <c r="O5" s="25"/>
      <c r="P5" s="35" t="s">
        <v>5</v>
      </c>
      <c r="Q5" s="35" t="s">
        <v>6</v>
      </c>
      <c r="R5" s="35" t="s">
        <v>7</v>
      </c>
      <c r="S5" s="35" t="s">
        <v>8</v>
      </c>
    </row>
    <row r="6" spans="1:19" ht="60" customHeight="1" thickBot="1" x14ac:dyDescent="0.3">
      <c r="A6" s="36"/>
      <c r="B6" s="24" t="s">
        <v>9</v>
      </c>
      <c r="C6" s="25"/>
      <c r="D6" s="24" t="s">
        <v>10</v>
      </c>
      <c r="E6" s="25"/>
      <c r="F6" s="24" t="s">
        <v>11</v>
      </c>
      <c r="G6" s="25"/>
      <c r="H6" s="24" t="s">
        <v>12</v>
      </c>
      <c r="I6" s="25"/>
      <c r="J6" s="24" t="s">
        <v>13</v>
      </c>
      <c r="K6" s="25"/>
      <c r="L6" s="24" t="s">
        <v>14</v>
      </c>
      <c r="M6" s="25"/>
      <c r="N6" s="24" t="s">
        <v>15</v>
      </c>
      <c r="O6" s="25"/>
      <c r="P6" s="36"/>
      <c r="Q6" s="36"/>
      <c r="R6" s="36"/>
      <c r="S6" s="36"/>
    </row>
    <row r="7" spans="1:19" ht="57" thickBot="1" x14ac:dyDescent="0.3">
      <c r="A7" s="37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7"/>
      <c r="Q7" s="37"/>
      <c r="R7" s="37"/>
      <c r="S7" s="37"/>
    </row>
    <row r="8" spans="1:19" x14ac:dyDescent="0.25">
      <c r="A8" s="3" t="s">
        <v>21</v>
      </c>
      <c r="B8" s="4">
        <f>B9+B10</f>
        <v>161</v>
      </c>
      <c r="C8" s="5">
        <f>C9+C10</f>
        <v>1740.86697</v>
      </c>
      <c r="D8" s="4">
        <f>+D9</f>
        <v>0</v>
      </c>
      <c r="E8" s="19">
        <f t="shared" ref="E8" si="0">+E9</f>
        <v>0</v>
      </c>
      <c r="F8" s="4">
        <f>F9+F10</f>
        <v>161</v>
      </c>
      <c r="G8" s="23">
        <f>G9+G10</f>
        <v>1740.86697</v>
      </c>
      <c r="H8" s="5">
        <v>0</v>
      </c>
      <c r="I8" s="5">
        <v>0</v>
      </c>
      <c r="J8" s="20">
        <f>+J9+J10</f>
        <v>43</v>
      </c>
      <c r="K8" s="19">
        <f t="shared" ref="K8:L8" si="1">+K9+K10</f>
        <v>773.98726999999997</v>
      </c>
      <c r="L8" s="20">
        <f t="shared" si="1"/>
        <v>1</v>
      </c>
      <c r="M8" s="19">
        <f>+M10+M9</f>
        <v>121</v>
      </c>
      <c r="N8" s="20">
        <f>+J8+L8</f>
        <v>44</v>
      </c>
      <c r="O8" s="5">
        <f>O9+O10</f>
        <v>894.98726999999985</v>
      </c>
      <c r="P8" s="5">
        <v>12.92</v>
      </c>
      <c r="Q8" s="5">
        <v>30.88</v>
      </c>
      <c r="R8" s="5">
        <f>+((P8*G8)+(Q8*O8))/(G8+O8)</f>
        <v>19.018201913168006</v>
      </c>
      <c r="S8" s="6" t="s">
        <v>22</v>
      </c>
    </row>
    <row r="9" spans="1:19" x14ac:dyDescent="0.25">
      <c r="A9" s="7" t="s">
        <v>23</v>
      </c>
      <c r="B9" s="8">
        <v>155</v>
      </c>
      <c r="C9" s="9">
        <f>[2]RESUMEN!$F$2/1000</f>
        <v>1722.33574</v>
      </c>
      <c r="D9" s="8">
        <v>0</v>
      </c>
      <c r="E9" s="9"/>
      <c r="F9" s="8">
        <f>+B9+D9</f>
        <v>155</v>
      </c>
      <c r="G9" s="9">
        <f>+C9+E9</f>
        <v>1722.33574</v>
      </c>
      <c r="H9" s="9">
        <v>0</v>
      </c>
      <c r="I9" s="9">
        <v>0</v>
      </c>
      <c r="J9" s="21">
        <v>42</v>
      </c>
      <c r="K9" s="9">
        <f>[3]RESUMEN!$F$2/1000</f>
        <v>773.54181999999992</v>
      </c>
      <c r="L9" s="21">
        <v>0</v>
      </c>
      <c r="M9" s="9">
        <f>[4]RESUMEN!$F$3/1000</f>
        <v>0</v>
      </c>
      <c r="N9" s="21">
        <f>J9+L9</f>
        <v>42</v>
      </c>
      <c r="O9" s="9">
        <f>K9+M9</f>
        <v>773.54181999999992</v>
      </c>
      <c r="P9" s="9">
        <v>12.92</v>
      </c>
      <c r="Q9" s="9">
        <v>1</v>
      </c>
      <c r="R9" s="9">
        <f>+((P9*G9)+(Q9*O9))/(G9+O9)</f>
        <v>9.2256607254403935</v>
      </c>
      <c r="S9" s="6" t="s">
        <v>22</v>
      </c>
    </row>
    <row r="10" spans="1:19" x14ac:dyDescent="0.25">
      <c r="A10" s="10" t="s">
        <v>24</v>
      </c>
      <c r="B10" s="11">
        <v>6</v>
      </c>
      <c r="C10" s="12">
        <f>[2]RESUMEN!$F$5/1000</f>
        <v>18.531230000000001</v>
      </c>
      <c r="D10" s="11">
        <v>0</v>
      </c>
      <c r="E10" s="12">
        <v>0</v>
      </c>
      <c r="F10" s="8">
        <f>+B10+D10</f>
        <v>6</v>
      </c>
      <c r="G10" s="9">
        <f>+C10+E10</f>
        <v>18.531230000000001</v>
      </c>
      <c r="H10" s="12">
        <v>0</v>
      </c>
      <c r="I10" s="12">
        <v>0</v>
      </c>
      <c r="J10" s="22">
        <v>1</v>
      </c>
      <c r="K10" s="12">
        <f>[3]RESUMEN!$F$5/1000</f>
        <v>0.44545000000000001</v>
      </c>
      <c r="L10" s="22">
        <v>1</v>
      </c>
      <c r="M10" s="12">
        <f>[3]RESUMEN!$F$6/1000</f>
        <v>121</v>
      </c>
      <c r="N10" s="22">
        <f t="shared" ref="N10" si="2">+J10+L10</f>
        <v>2</v>
      </c>
      <c r="O10" s="9">
        <f>+K10+M10</f>
        <v>121.44544999999999</v>
      </c>
      <c r="P10" s="12">
        <v>12.66</v>
      </c>
      <c r="Q10" s="12">
        <v>221.19</v>
      </c>
      <c r="R10" s="12">
        <f>+((P10*G10)+(Q10*O10))/(G10+O10)</f>
        <v>193.58313439995865</v>
      </c>
      <c r="S10" s="13" t="s">
        <v>22</v>
      </c>
    </row>
    <row r="11" spans="1:19" x14ac:dyDescent="0.25">
      <c r="A11" s="14" t="s">
        <v>25</v>
      </c>
      <c r="B11" s="15" t="s">
        <v>22</v>
      </c>
      <c r="C11" s="16" t="s">
        <v>22</v>
      </c>
      <c r="D11" s="15" t="s">
        <v>22</v>
      </c>
      <c r="E11" s="16" t="s">
        <v>22</v>
      </c>
      <c r="F11" s="15" t="s">
        <v>22</v>
      </c>
      <c r="G11" s="16" t="s">
        <v>22</v>
      </c>
      <c r="H11" s="16" t="s">
        <v>22</v>
      </c>
      <c r="I11" s="16" t="s">
        <v>22</v>
      </c>
      <c r="J11" s="15" t="s">
        <v>22</v>
      </c>
      <c r="K11" s="16" t="s">
        <v>22</v>
      </c>
      <c r="L11" s="15" t="s">
        <v>22</v>
      </c>
      <c r="M11" s="16" t="s">
        <v>22</v>
      </c>
      <c r="N11" s="15" t="s">
        <v>22</v>
      </c>
      <c r="O11" s="16" t="s">
        <v>22</v>
      </c>
      <c r="P11" s="16" t="s">
        <v>22</v>
      </c>
      <c r="Q11" s="16" t="s">
        <v>22</v>
      </c>
      <c r="R11" s="16" t="s">
        <v>22</v>
      </c>
      <c r="S11" s="17"/>
    </row>
    <row r="13" spans="1:19" x14ac:dyDescent="0.25">
      <c r="A13" s="18"/>
      <c r="P13" s="39" t="s">
        <v>26</v>
      </c>
      <c r="Q13" s="40" t="s">
        <v>27</v>
      </c>
    </row>
    <row r="14" spans="1:19" x14ac:dyDescent="0.25">
      <c r="A14" s="18"/>
      <c r="P14" s="39" t="s">
        <v>28</v>
      </c>
      <c r="Q14" s="41" t="s">
        <v>29</v>
      </c>
    </row>
    <row r="15" spans="1:19" x14ac:dyDescent="0.25">
      <c r="A15" s="18"/>
      <c r="P15" s="39" t="s">
        <v>30</v>
      </c>
      <c r="Q15" s="41" t="s">
        <v>31</v>
      </c>
    </row>
    <row r="16" spans="1:19" x14ac:dyDescent="0.25">
      <c r="A16" s="18"/>
    </row>
  </sheetData>
  <mergeCells count="18"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2021-02-15T17:12:53Z</dcterms:created>
  <dcterms:modified xsi:type="dcterms:W3CDTF">2023-01-10T08:00:49Z</dcterms:modified>
</cp:coreProperties>
</file>